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7490" windowHeight="11010"/>
  </bookViews>
  <sheets>
    <sheet name="feladat" sheetId="3" r:id="rId1"/>
    <sheet name="segítség" sheetId="2" r:id="rId2"/>
    <sheet name="megoldás" sheetId="1" r:id="rId3"/>
  </sheets>
  <definedNames>
    <definedName name="_ftn1" localSheetId="1">segítség!$A$55</definedName>
    <definedName name="_ftnref1" localSheetId="1">segítség!$D$47</definedName>
  </definedNames>
  <calcPr calcId="145621"/>
</workbook>
</file>

<file path=xl/calcChain.xml><?xml version="1.0" encoding="utf-8"?>
<calcChain xmlns="http://schemas.openxmlformats.org/spreadsheetml/2006/main">
  <c r="E14" i="1" l="1"/>
  <c r="E18" i="1" l="1"/>
  <c r="E17" i="1"/>
  <c r="E16" i="1"/>
  <c r="E13" i="1"/>
  <c r="E8" i="1"/>
  <c r="E12" i="1"/>
  <c r="E11" i="1"/>
  <c r="E10" i="1"/>
  <c r="E9" i="1"/>
  <c r="E3" i="1"/>
  <c r="E19" i="1" s="1"/>
</calcChain>
</file>

<file path=xl/sharedStrings.xml><?xml version="1.0" encoding="utf-8"?>
<sst xmlns="http://schemas.openxmlformats.org/spreadsheetml/2006/main" count="107" uniqueCount="95">
  <si>
    <t>Nemzetközi partnertalálkozók</t>
  </si>
  <si>
    <t>Szellemi termékek</t>
  </si>
  <si>
    <t>Multiplikációs rendezvények</t>
  </si>
  <si>
    <t>Rendkívüli költségek</t>
  </si>
  <si>
    <t>Projektmenedzsment költség:</t>
  </si>
  <si>
    <t>Nemzetközi partnertalálkozók:</t>
  </si>
  <si>
    <t>partnerintézmény részére</t>
  </si>
  <si>
    <t>koordináló intézmény részére</t>
  </si>
  <si>
    <t>500 euró/hónap</t>
  </si>
  <si>
    <t>távolsági sáv:</t>
  </si>
  <si>
    <t>0-99 km</t>
  </si>
  <si>
    <t>0 euró</t>
  </si>
  <si>
    <t>575 euró</t>
  </si>
  <si>
    <t>100-1999 km</t>
  </si>
  <si>
    <t>2000 km felett</t>
  </si>
  <si>
    <t>760 euró</t>
  </si>
  <si>
    <t>Szellemi termék:</t>
  </si>
  <si>
    <t xml:space="preserve">Napi díjak </t>
  </si>
  <si>
    <t>Menedzser</t>
  </si>
  <si>
    <t>Kutató/tanár/oktató</t>
  </si>
  <si>
    <t>Technikai munkatárs</t>
  </si>
  <si>
    <t>Adminisztrátor</t>
  </si>
  <si>
    <t>Dánia, Írország, Luxemburg, Hollandia, Ausztria, Svédország, Liechtenstein, Norvégia</t>
  </si>
  <si>
    <t>Belgium, Németország, Franciaország, Olaszország, Finnország, Egyesült Királyság, Izland</t>
  </si>
  <si>
    <t>Cseh Köztársaság, Görögország, Spanyolország, Ciprus, Málta, Portugália, Szlovénia</t>
  </si>
  <si>
    <t>Bulgária, Észtország, Horvátország, Lettország, Litvánia, Magyarország, Lengyelország, Románia, Szlovákia, Macedónia, Törökország</t>
  </si>
  <si>
    <t>250 euró/hónap</t>
  </si>
  <si>
    <t>Multiplikációs rendezvény:</t>
  </si>
  <si>
    <t>helyi résztvevő</t>
  </si>
  <si>
    <t>külföldi résztvevő</t>
  </si>
  <si>
    <t>100 eur/résztvevő</t>
  </si>
  <si>
    <t>200 eur/résztvevő</t>
  </si>
  <si>
    <t xml:space="preserve">Tanulási/oktatási/képzési célú tevékenység </t>
  </si>
  <si>
    <t>Utazási költség</t>
  </si>
  <si>
    <t>Megélhetési költség</t>
  </si>
  <si>
    <t>szervező viseli a költségeket</t>
  </si>
  <si>
    <t>küldő fél viseli a költségeket</t>
  </si>
  <si>
    <t>küldő fél költsége</t>
  </si>
  <si>
    <t>Támogatási igény (a koordináló szervezetre)</t>
  </si>
  <si>
    <t>Tanulási/oktatási/képzési tevékenység</t>
  </si>
  <si>
    <t>Nem elszámolható költségek</t>
  </si>
  <si>
    <t>Projektmenedzsment és megvalósítás</t>
  </si>
  <si>
    <t>Speciális igényű résztvevők részvételével összefüggő többletköltségek</t>
  </si>
  <si>
    <t>Összesen</t>
  </si>
  <si>
    <t>technikai m.társ bére</t>
  </si>
  <si>
    <t>oktató m.társ bére</t>
  </si>
  <si>
    <t>kutató m.társ bére</t>
  </si>
  <si>
    <t>rendezvény</t>
  </si>
  <si>
    <t>találkozó</t>
  </si>
  <si>
    <t>3 munkatárs szakmai képzése (utazási ktg)</t>
  </si>
  <si>
    <t>3 munkatárs szakmai képzése (megélhetési ktg)</t>
  </si>
  <si>
    <t>-</t>
  </si>
  <si>
    <t>irodaszer</t>
  </si>
  <si>
    <t>rezsi</t>
  </si>
  <si>
    <t>postaköltség</t>
  </si>
  <si>
    <t>projektmenedzser bére</t>
  </si>
  <si>
    <t>bankszámlanyitási és vezetési költségek</t>
  </si>
  <si>
    <t>laptop beszerzés</t>
  </si>
  <si>
    <t>szakirodalom</t>
  </si>
  <si>
    <t>nyomdaköltség</t>
  </si>
  <si>
    <t>lektorálás</t>
  </si>
  <si>
    <t>tényleges költségek 75%-a támogatható</t>
  </si>
  <si>
    <t>Támogatási igény ( CSAK a koordináló szervezetre)</t>
  </si>
  <si>
    <t>Nyelvi felkészítés</t>
  </si>
  <si>
    <t>Kizárólag a hosszú távú (60 nap fölött) oktatási/képzési célú tevékenységek esetén számolható el 150 euró/személy összegben, indokolt esetben.</t>
  </si>
  <si>
    <t>Rendkívüli költségek:</t>
  </si>
  <si>
    <t>Az alábbi projekt esetében mennyi támogatás igényelhető a koordinátor intézményre?</t>
  </si>
  <si>
    <t xml:space="preserve">A projekt időtartama alatt felmerült költségek: </t>
  </si>
  <si>
    <t>A projekt során létrejövő tanulmány előállításában a koordináló szervezetnél egy technikai, egy oktató és egy kutató munkatárs vesz részt. A technikai munkatárs a tanulmányon napi 2 órában 300 napot dolgozik, az oktató napi 4 órában 380 napon keresztül és a kutató napi 8 órában 430 napon át kutat a témában a projekt egész futamideje alatt.</t>
  </si>
  <si>
    <t xml:space="preserve">Hosszú távú képzési/oktatási tevékenység </t>
  </si>
  <si>
    <t>Oktatás és szakértés intenzív tanulmányi programokban,</t>
  </si>
  <si>
    <t xml:space="preserve">Diákok hosszú távú mobilitása </t>
  </si>
  <si>
    <t>(Kísérő személyek minden tevékenységben)</t>
  </si>
  <si>
    <t>Rövid távú tanulási célú tevékenységek (tanulási célú vegyes típusú mobilitás, diákok rövid távú mobilitása intenzív tanulmányi programok)</t>
  </si>
  <si>
    <t>ld. Guide</t>
  </si>
  <si>
    <t>Rövid távú közös képzési események munkatársaknak, szakembereknek, oktatóknak; Oktatás és szakértés intenzív tanulmányi programokban (és kísérő személyek)</t>
  </si>
  <si>
    <t>A projekt 24 hónap futamidejű, amelyben 4 intézmény vesz részt. Egy budapesti intézmény a koordinátor, egy finn, egy másik magyar és egy görög szervezet pedig a partnerek.</t>
  </si>
  <si>
    <t>A koordináló szervezet 3 munkatársát szakmai képzésre küldi 7 napra Görögországba (Athén).</t>
  </si>
  <si>
    <t>A projekt megvalósításával, koordinálásával kapcsolatos finnországi (Helsinki) találkozón a következő résztvevőkkel számolnak: 5 magyar (3 a koordinátor részéről, 2 a partner részéről) résztvevő, 5 görög, és 3 finn résztvevő.</t>
  </si>
  <si>
    <t>A koordinátor által Magyarországon megrendezésre kerülő, a tanulmányt népszerűsítő rendezvényen 55 magyar (50 meghívott vendég és 5 résztvevő a partnerektől), 22 finn  (20 meghívott vendég és 2 résztvevő a partnertől), és 13 (10 meghívott vendég és 3 résztvevő a partnerektől) görög nemzetiségű résztvevő lesz jelen.</t>
  </si>
  <si>
    <t>Ezeken kívül a projekt futamideje alatt az alábbi költségek merülnek fel a koordinátor intézménynél: irodaszerek (összesen 10 euró), rezsi (összesen 100 euró), postaköltségek (összesen 10 euró), szakirodalom vásárlása (összesen 100 euró), tanulmány nyomtatása (összesen 100 euró), lefordított tanulmány lektorálása (összesen 100 euró), laptop beszerzés (összesen 2000 euró), bankszámlanyitási és vezetési költségek (összesen 10 euró), projektmenedzser bére (összesen 1000 euró)</t>
  </si>
  <si>
    <t>100-499 km között: 180 euró/személy</t>
  </si>
  <si>
    <t>500-1999 km között: 275 euró/személy</t>
  </si>
  <si>
    <t>2000 és 2999 km felett: 360 euró/személy</t>
  </si>
  <si>
    <t>tevékenység 14. napjáig: 58 eur/nap/fő, tevékenység 15-60.napjáig 42 eur/nap/fő</t>
  </si>
  <si>
    <t>tevékenység 14. napjáig: 106 eur/nap/fő, tevékenység 15-60.napjáig 74 eur/nap/fő</t>
  </si>
  <si>
    <t>24*500</t>
  </si>
  <si>
    <t>3*575</t>
  </si>
  <si>
    <t>55*300*0,25</t>
  </si>
  <si>
    <t>74*380*0,5</t>
  </si>
  <si>
    <t>74*430</t>
  </si>
  <si>
    <t>50*100+30*200</t>
  </si>
  <si>
    <t>3*275</t>
  </si>
  <si>
    <t>106*3*7</t>
  </si>
  <si>
    <t>100*0,75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</si>
</sst>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1]"/>
  </numFmts>
  <fonts count="13" x14ac:knownFonts="1">
    <font>
      <sz val="11"/>
      <color theme="1"/>
      <name val="Calibri"/>
      <family val="2"/>
      <charset val="238"/>
      <scheme val="minor"/>
    </font>
    <font>
      <b/>
      <sz val="11"/>
      <color theme="1"/>
      <name val="Calibri"/>
      <family val="2"/>
      <charset val="238"/>
      <scheme val="minor"/>
    </font>
    <font>
      <b/>
      <sz val="11"/>
      <color rgb="FF000000"/>
      <name val="Arial"/>
      <family val="2"/>
      <charset val="238"/>
    </font>
    <font>
      <sz val="11"/>
      <color rgb="FF000000"/>
      <name val="Arial"/>
      <family val="2"/>
      <charset val="238"/>
    </font>
    <font>
      <sz val="11"/>
      <color theme="1"/>
      <name val="Arial"/>
      <family val="2"/>
      <charset val="238"/>
    </font>
    <font>
      <b/>
      <i/>
      <sz val="11"/>
      <color rgb="FF000000"/>
      <name val="Arial"/>
      <family val="2"/>
      <charset val="238"/>
    </font>
    <font>
      <b/>
      <i/>
      <sz val="11"/>
      <color theme="1"/>
      <name val="Arial"/>
      <family val="2"/>
      <charset val="238"/>
    </font>
    <font>
      <i/>
      <sz val="11"/>
      <color theme="1"/>
      <name val="Arial"/>
      <family val="2"/>
      <charset val="238"/>
    </font>
    <font>
      <sz val="11"/>
      <color rgb="FF3A3A3A"/>
      <name val="Calibri"/>
      <family val="2"/>
      <charset val="238"/>
      <scheme val="minor"/>
    </font>
    <font>
      <sz val="11"/>
      <color rgb="FF000000"/>
      <name val="Calibri"/>
      <family val="2"/>
      <charset val="238"/>
      <scheme val="minor"/>
    </font>
    <font>
      <b/>
      <sz val="11"/>
      <color rgb="FF000000"/>
      <name val="Calibri"/>
      <family val="2"/>
      <charset val="238"/>
      <scheme val="minor"/>
    </font>
    <font>
      <u/>
      <sz val="11"/>
      <color rgb="FF000000"/>
      <name val="Calibri"/>
      <family val="2"/>
      <charset val="238"/>
      <scheme val="minor"/>
    </font>
    <font>
      <sz val="9"/>
      <color theme="1"/>
      <name val="Tahoma"/>
      <family val="2"/>
      <charset val="238"/>
    </font>
  </fonts>
  <fills count="3">
    <fill>
      <patternFill patternType="none"/>
    </fill>
    <fill>
      <patternFill patternType="gray125"/>
    </fill>
    <fill>
      <patternFill patternType="solid">
        <fgColor rgb="FFFFC0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1">
    <xf numFmtId="0" fontId="0" fillId="0" borderId="0" xfId="0"/>
    <xf numFmtId="0" fontId="0" fillId="0" borderId="0" xfId="0"/>
    <xf numFmtId="0" fontId="3" fillId="0" borderId="1" xfId="0" applyFont="1" applyBorder="1" applyAlignment="1">
      <alignment horizontal="left" vertical="center" wrapText="1" readingOrder="1"/>
    </xf>
    <xf numFmtId="0" fontId="4" fillId="0" borderId="0" xfId="0" applyFont="1"/>
    <xf numFmtId="0" fontId="4" fillId="0" borderId="7" xfId="0" applyFont="1" applyBorder="1" applyAlignment="1">
      <alignment horizontal="center" vertical="center" wrapText="1"/>
    </xf>
    <xf numFmtId="0" fontId="3" fillId="0" borderId="8" xfId="0" applyFont="1" applyBorder="1" applyAlignment="1">
      <alignment horizontal="left" vertical="center" wrapText="1" readingOrder="1"/>
    </xf>
    <xf numFmtId="0" fontId="1" fillId="0" borderId="0" xfId="0" applyFont="1"/>
    <xf numFmtId="0" fontId="1" fillId="0" borderId="1" xfId="0" applyFont="1" applyBorder="1"/>
    <xf numFmtId="0" fontId="0" fillId="0" borderId="1" xfId="0" applyBorder="1"/>
    <xf numFmtId="0" fontId="0" fillId="0" borderId="1" xfId="0" applyBorder="1" applyAlignment="1">
      <alignment wrapText="1"/>
    </xf>
    <xf numFmtId="0" fontId="1" fillId="0" borderId="0" xfId="0" applyFont="1" applyFill="1" applyBorder="1" applyAlignment="1">
      <alignment wrapText="1"/>
    </xf>
    <xf numFmtId="0" fontId="0" fillId="0" borderId="1" xfId="0" applyFill="1" applyBorder="1" applyAlignment="1">
      <alignment wrapText="1"/>
    </xf>
    <xf numFmtId="0" fontId="0" fillId="0" borderId="1" xfId="0" applyBorder="1" applyAlignment="1"/>
    <xf numFmtId="0" fontId="0" fillId="0" borderId="0" xfId="0"/>
    <xf numFmtId="0" fontId="3" fillId="0" borderId="1" xfId="0" applyFont="1" applyBorder="1" applyAlignment="1">
      <alignment horizontal="left" vertical="center" wrapText="1" readingOrder="1"/>
    </xf>
    <xf numFmtId="0" fontId="3" fillId="0" borderId="1" xfId="0" applyFont="1" applyFill="1" applyBorder="1" applyAlignment="1">
      <alignment horizontal="left" vertical="center" wrapText="1" readingOrder="1"/>
    </xf>
    <xf numFmtId="0" fontId="4" fillId="0" borderId="0" xfId="0" applyFont="1"/>
    <xf numFmtId="1" fontId="3" fillId="0" borderId="4" xfId="0" applyNumberFormat="1" applyFont="1" applyBorder="1" applyAlignment="1">
      <alignment horizontal="left" vertical="center" wrapText="1" readingOrder="1"/>
    </xf>
    <xf numFmtId="0" fontId="4" fillId="0" borderId="7" xfId="0" applyFont="1" applyBorder="1" applyAlignment="1">
      <alignment horizontal="center" vertical="center" wrapText="1"/>
    </xf>
    <xf numFmtId="0" fontId="3" fillId="0" borderId="8" xfId="0" applyFont="1" applyBorder="1" applyAlignment="1">
      <alignment horizontal="left" vertical="center" wrapText="1" readingOrder="1"/>
    </xf>
    <xf numFmtId="1" fontId="3" fillId="0" borderId="9" xfId="0" applyNumberFormat="1" applyFont="1" applyBorder="1" applyAlignment="1">
      <alignment horizontal="left" vertical="center" wrapText="1" readingOrder="1"/>
    </xf>
    <xf numFmtId="0" fontId="7" fillId="0" borderId="1" xfId="0" applyFont="1" applyBorder="1" applyAlignment="1">
      <alignment wrapText="1"/>
    </xf>
    <xf numFmtId="0" fontId="5" fillId="0" borderId="15" xfId="0" applyFont="1" applyFill="1" applyBorder="1" applyAlignment="1">
      <alignment horizontal="left" vertical="center" wrapText="1" readingOrder="1"/>
    </xf>
    <xf numFmtId="1" fontId="6" fillId="0" borderId="15" xfId="0" applyNumberFormat="1" applyFont="1" applyBorder="1" applyAlignment="1">
      <alignment horizontal="center" vertical="center"/>
    </xf>
    <xf numFmtId="0" fontId="3" fillId="0" borderId="3" xfId="0" applyFont="1" applyBorder="1" applyAlignment="1">
      <alignment horizontal="center" vertical="center" wrapText="1" readingOrder="1"/>
    </xf>
    <xf numFmtId="0" fontId="3" fillId="0" borderId="5" xfId="0" applyFont="1" applyBorder="1" applyAlignment="1">
      <alignment horizontal="center" vertical="center" wrapText="1" readingOrder="1"/>
    </xf>
    <xf numFmtId="0" fontId="9" fillId="0" borderId="0" xfId="0" applyFont="1"/>
    <xf numFmtId="164" fontId="3" fillId="0" borderId="4" xfId="0" applyNumberFormat="1" applyFont="1" applyBorder="1" applyAlignment="1">
      <alignment horizontal="left" vertical="center" wrapText="1" readingOrder="1"/>
    </xf>
    <xf numFmtId="0" fontId="3" fillId="0" borderId="1" xfId="0" applyFont="1" applyBorder="1" applyAlignment="1">
      <alignment horizontal="center" vertical="center" wrapText="1" readingOrder="1"/>
    </xf>
    <xf numFmtId="1" fontId="3" fillId="0" borderId="4" xfId="0" applyNumberFormat="1" applyFont="1" applyBorder="1" applyAlignment="1">
      <alignment horizontal="center" vertical="center" wrapText="1" readingOrder="1"/>
    </xf>
    <xf numFmtId="164" fontId="3" fillId="0" borderId="1" xfId="0" applyNumberFormat="1" applyFont="1" applyBorder="1" applyAlignment="1">
      <alignment horizontal="left" vertical="center" wrapText="1" readingOrder="1"/>
    </xf>
    <xf numFmtId="0" fontId="0" fillId="0" borderId="0" xfId="0" applyAlignment="1">
      <alignment wrapText="1"/>
    </xf>
    <xf numFmtId="0" fontId="0" fillId="0" borderId="1"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0" xfId="0" applyFont="1" applyBorder="1" applyAlignment="1">
      <alignment horizontal="justify" vertical="center" wrapText="1"/>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164" fontId="6" fillId="0" borderId="15" xfId="0" applyNumberFormat="1" applyFont="1" applyBorder="1" applyAlignment="1">
      <alignment horizontal="left" vertical="center"/>
    </xf>
    <xf numFmtId="0" fontId="8" fillId="0" borderId="14" xfId="0" applyFont="1" applyBorder="1" applyAlignment="1">
      <alignment horizontal="justify" vertical="center" wrapText="1"/>
    </xf>
    <xf numFmtId="0" fontId="8" fillId="0" borderId="2" xfId="0" applyFont="1" applyBorder="1" applyAlignment="1">
      <alignment horizontal="justify" vertical="center" wrapText="1"/>
    </xf>
    <xf numFmtId="0" fontId="12" fillId="0" borderId="0" xfId="0" applyFont="1" applyAlignment="1">
      <alignment vertical="center"/>
    </xf>
    <xf numFmtId="0" fontId="0" fillId="0" borderId="1" xfId="0" applyBorder="1" applyAlignment="1">
      <alignment horizontal="justify" vertical="center" wrapText="1"/>
    </xf>
    <xf numFmtId="0" fontId="9" fillId="0" borderId="0" xfId="0" applyFont="1" applyAlignment="1">
      <alignment horizontal="justify" vertical="center"/>
    </xf>
    <xf numFmtId="0" fontId="0" fillId="0" borderId="0" xfId="0" applyAlignment="1"/>
    <xf numFmtId="0" fontId="3" fillId="0" borderId="3" xfId="0" applyFont="1" applyBorder="1" applyAlignment="1">
      <alignment horizontal="center" vertical="center" wrapText="1" readingOrder="1"/>
    </xf>
    <xf numFmtId="0" fontId="3" fillId="0" borderId="5" xfId="0" applyFont="1" applyBorder="1" applyAlignment="1">
      <alignment horizontal="center" vertical="center" wrapText="1" readingOrder="1"/>
    </xf>
    <xf numFmtId="0" fontId="3" fillId="0" borderId="13" xfId="0" applyFont="1" applyBorder="1" applyAlignment="1">
      <alignment horizontal="center" vertical="center" wrapText="1" readingOrder="1"/>
    </xf>
    <xf numFmtId="0" fontId="2" fillId="2" borderId="11" xfId="0" applyFont="1" applyFill="1" applyBorder="1" applyAlignment="1">
      <alignment horizontal="center" vertical="center" wrapText="1" readingOrder="1"/>
    </xf>
    <xf numFmtId="0" fontId="2" fillId="2" borderId="12" xfId="0" applyFont="1" applyFill="1" applyBorder="1" applyAlignment="1">
      <alignment horizontal="center" vertical="center" wrapText="1" readingOrder="1"/>
    </xf>
    <xf numFmtId="0" fontId="2" fillId="2" borderId="10" xfId="0" applyFont="1" applyFill="1" applyBorder="1" applyAlignment="1">
      <alignment horizontal="center" vertical="center" wrapText="1" readingOrder="1"/>
    </xf>
    <xf numFmtId="0" fontId="0" fillId="0" borderId="5" xfId="0" applyBorder="1" applyAlignment="1">
      <alignment horizontal="center" vertical="center" wrapText="1" readingOrder="1"/>
    </xf>
    <xf numFmtId="0" fontId="0" fillId="0" borderId="6" xfId="0" applyBorder="1" applyAlignment="1">
      <alignment horizontal="center" vertical="center" wrapText="1" readingOrder="1"/>
    </xf>
    <xf numFmtId="0" fontId="3" fillId="0" borderId="6" xfId="0" applyFont="1" applyBorder="1" applyAlignment="1">
      <alignment horizontal="center" vertical="center" wrapText="1" readingOrder="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14" xfId="0" applyFont="1" applyBorder="1" applyAlignment="1">
      <alignment horizontal="justify" vertical="center" wrapText="1"/>
    </xf>
    <xf numFmtId="0" fontId="0" fillId="0" borderId="19" xfId="0" applyBorder="1" applyAlignment="1">
      <alignment horizontal="justify" vertical="center" wrapText="1"/>
    </xf>
    <xf numFmtId="0" fontId="0" fillId="0" borderId="2" xfId="0" applyBorder="1" applyAlignment="1">
      <alignment horizontal="justify" vertical="center" wrapText="1"/>
    </xf>
    <xf numFmtId="0" fontId="0" fillId="0" borderId="19"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1" xfId="0" applyBorder="1" applyAlignment="1">
      <alignment horizontal="justify" vertical="center" wrapText="1"/>
    </xf>
    <xf numFmtId="0" fontId="0" fillId="0" borderId="20" xfId="0" applyFont="1" applyBorder="1" applyAlignment="1">
      <alignment horizontal="left" vertical="center" wrapText="1"/>
    </xf>
    <xf numFmtId="0" fontId="0" fillId="0" borderId="21" xfId="0" applyFont="1" applyBorder="1" applyAlignment="1">
      <alignment horizontal="left" vertical="center" wrapText="1"/>
    </xf>
    <xf numFmtId="0" fontId="7" fillId="0" borderId="1" xfId="0" applyFont="1" applyBorder="1" applyAlignment="1">
      <alignment horizontal="center" vertical="center" wrapText="1"/>
    </xf>
    <xf numFmtId="164" fontId="3" fillId="0" borderId="16" xfId="0" applyNumberFormat="1" applyFont="1" applyBorder="1" applyAlignment="1">
      <alignment horizontal="left" vertical="center" wrapText="1" readingOrder="1"/>
    </xf>
    <xf numFmtId="0" fontId="0" fillId="0" borderId="17" xfId="0" applyBorder="1" applyAlignment="1">
      <alignment horizontal="left" vertical="center" wrapText="1" readingOrder="1"/>
    </xf>
    <xf numFmtId="0" fontId="0" fillId="0" borderId="18" xfId="0" applyBorder="1" applyAlignment="1">
      <alignment horizontal="left" vertical="center" wrapText="1" readingOrder="1"/>
    </xf>
    <xf numFmtId="0" fontId="3" fillId="0" borderId="14" xfId="0" applyFont="1" applyBorder="1" applyAlignment="1">
      <alignment horizontal="left" vertical="center" wrapText="1" readingOrder="1"/>
    </xf>
    <xf numFmtId="0" fontId="0" fillId="0" borderId="2" xfId="0" applyBorder="1" applyAlignment="1">
      <alignment horizontal="left" vertical="center" wrapText="1" readingOrder="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abSelected="1" workbookViewId="0">
      <selection activeCell="A6" sqref="A6:E6"/>
    </sheetView>
  </sheetViews>
  <sheetFormatPr defaultRowHeight="15" x14ac:dyDescent="0.25"/>
  <cols>
    <col min="1" max="1" width="37.42578125" bestFit="1" customWidth="1"/>
    <col min="2" max="2" width="14.140625" bestFit="1" customWidth="1"/>
    <col min="3" max="3" width="10.28515625" customWidth="1"/>
  </cols>
  <sheetData>
    <row r="1" spans="1:6" s="13" customFormat="1" x14ac:dyDescent="0.25"/>
    <row r="2" spans="1:6" s="13" customFormat="1" x14ac:dyDescent="0.25">
      <c r="A2" s="36" t="s">
        <v>66</v>
      </c>
    </row>
    <row r="3" spans="1:6" s="13" customFormat="1" x14ac:dyDescent="0.25">
      <c r="A3" s="35"/>
    </row>
    <row r="4" spans="1:6" s="13" customFormat="1" x14ac:dyDescent="0.25">
      <c r="A4" s="37" t="s">
        <v>67</v>
      </c>
    </row>
    <row r="5" spans="1:6" s="13" customFormat="1" ht="43.5" customHeight="1" x14ac:dyDescent="0.25">
      <c r="A5" s="43" t="s">
        <v>76</v>
      </c>
      <c r="B5" s="44"/>
      <c r="C5" s="44"/>
      <c r="D5" s="44"/>
      <c r="E5" s="44"/>
    </row>
    <row r="6" spans="1:6" s="13" customFormat="1" ht="78.75" customHeight="1" x14ac:dyDescent="0.25">
      <c r="A6" s="43" t="s">
        <v>68</v>
      </c>
      <c r="B6" s="44"/>
      <c r="C6" s="44"/>
      <c r="D6" s="44"/>
      <c r="E6" s="44"/>
    </row>
    <row r="7" spans="1:6" s="13" customFormat="1" ht="63" customHeight="1" x14ac:dyDescent="0.25">
      <c r="A7" s="43" t="s">
        <v>79</v>
      </c>
      <c r="B7" s="44"/>
      <c r="C7" s="44"/>
      <c r="D7" s="44"/>
      <c r="E7" s="44"/>
    </row>
    <row r="8" spans="1:6" s="13" customFormat="1" ht="50.25" customHeight="1" x14ac:dyDescent="0.25">
      <c r="A8" s="43" t="s">
        <v>78</v>
      </c>
      <c r="B8" s="44"/>
      <c r="C8" s="44"/>
      <c r="D8" s="44"/>
      <c r="E8" s="44"/>
    </row>
    <row r="9" spans="1:6" s="13" customFormat="1" ht="30" customHeight="1" x14ac:dyDescent="0.25">
      <c r="A9" s="43" t="s">
        <v>77</v>
      </c>
      <c r="B9" s="44"/>
      <c r="C9" s="44"/>
      <c r="D9" s="44"/>
      <c r="E9" s="44"/>
    </row>
    <row r="10" spans="1:6" s="13" customFormat="1" ht="95.25" customHeight="1" x14ac:dyDescent="0.25">
      <c r="A10" s="43" t="s">
        <v>80</v>
      </c>
      <c r="B10" s="44"/>
      <c r="C10" s="44"/>
      <c r="D10" s="44"/>
      <c r="E10" s="44"/>
    </row>
    <row r="11" spans="1:6" thickBot="1" x14ac:dyDescent="0.35"/>
    <row r="12" spans="1:6" ht="15.75" customHeight="1" thickTop="1" x14ac:dyDescent="0.25">
      <c r="A12" s="48" t="s">
        <v>38</v>
      </c>
      <c r="B12" s="49"/>
      <c r="C12" s="50"/>
      <c r="F12" s="31"/>
    </row>
    <row r="13" spans="1:6" ht="15" customHeight="1" x14ac:dyDescent="0.25">
      <c r="A13" s="45" t="s">
        <v>41</v>
      </c>
      <c r="B13" s="14"/>
      <c r="C13" s="17"/>
    </row>
    <row r="14" spans="1:6" x14ac:dyDescent="0.25">
      <c r="A14" s="46"/>
      <c r="B14" s="14"/>
      <c r="C14" s="17"/>
    </row>
    <row r="15" spans="1:6" x14ac:dyDescent="0.25">
      <c r="A15" s="51"/>
      <c r="B15" s="14"/>
      <c r="C15" s="17"/>
    </row>
    <row r="16" spans="1:6" x14ac:dyDescent="0.25">
      <c r="A16" s="51"/>
      <c r="B16" s="14"/>
      <c r="C16" s="17"/>
    </row>
    <row r="17" spans="1:3" x14ac:dyDescent="0.25">
      <c r="A17" s="52"/>
      <c r="B17" s="14"/>
      <c r="C17" s="17"/>
    </row>
    <row r="18" spans="1:3" ht="15" customHeight="1" x14ac:dyDescent="0.25">
      <c r="A18" s="45" t="s">
        <v>0</v>
      </c>
      <c r="B18" s="14"/>
      <c r="C18" s="17"/>
    </row>
    <row r="19" spans="1:3" x14ac:dyDescent="0.25">
      <c r="A19" s="53"/>
      <c r="B19" s="15"/>
      <c r="C19" s="17"/>
    </row>
    <row r="20" spans="1:3" ht="15" customHeight="1" x14ac:dyDescent="0.25">
      <c r="A20" s="54" t="s">
        <v>1</v>
      </c>
      <c r="B20" s="14"/>
      <c r="C20" s="17"/>
    </row>
    <row r="21" spans="1:3" x14ac:dyDescent="0.25">
      <c r="A21" s="55"/>
      <c r="B21" s="14"/>
      <c r="C21" s="17"/>
    </row>
    <row r="22" spans="1:3" x14ac:dyDescent="0.25">
      <c r="A22" s="56"/>
      <c r="B22" s="14"/>
      <c r="C22" s="17"/>
    </row>
    <row r="23" spans="1:3" x14ac:dyDescent="0.25">
      <c r="A23" s="18" t="s">
        <v>2</v>
      </c>
      <c r="B23" s="14"/>
      <c r="C23" s="17"/>
    </row>
    <row r="24" spans="1:3" ht="15" customHeight="1" x14ac:dyDescent="0.25">
      <c r="A24" s="45" t="s">
        <v>39</v>
      </c>
      <c r="B24" s="14"/>
      <c r="C24" s="17"/>
    </row>
    <row r="25" spans="1:3" x14ac:dyDescent="0.25">
      <c r="A25" s="53"/>
      <c r="B25" s="14"/>
      <c r="C25" s="17"/>
    </row>
    <row r="26" spans="1:3" ht="42.75" x14ac:dyDescent="0.25">
      <c r="A26" s="25" t="s">
        <v>42</v>
      </c>
      <c r="B26" s="14"/>
      <c r="C26" s="17"/>
    </row>
    <row r="27" spans="1:3" ht="15" customHeight="1" x14ac:dyDescent="0.25">
      <c r="A27" s="45" t="s">
        <v>3</v>
      </c>
      <c r="B27" s="14"/>
      <c r="C27" s="17"/>
    </row>
    <row r="28" spans="1:3" x14ac:dyDescent="0.25">
      <c r="A28" s="46"/>
      <c r="B28" s="14"/>
      <c r="C28" s="17"/>
    </row>
    <row r="29" spans="1:3" ht="15.75" thickBot="1" x14ac:dyDescent="0.3">
      <c r="A29" s="47"/>
      <c r="B29" s="19"/>
      <c r="C29" s="20"/>
    </row>
    <row r="30" spans="1:3" ht="15.75" thickTop="1" x14ac:dyDescent="0.25">
      <c r="A30" s="16"/>
      <c r="B30" s="22" t="s">
        <v>43</v>
      </c>
      <c r="C30" s="23"/>
    </row>
    <row r="34" ht="51" customHeight="1" x14ac:dyDescent="0.25"/>
  </sheetData>
  <mergeCells count="12">
    <mergeCell ref="A10:E10"/>
    <mergeCell ref="A27:A29"/>
    <mergeCell ref="A12:C12"/>
    <mergeCell ref="A13:A17"/>
    <mergeCell ref="A18:A19"/>
    <mergeCell ref="A20:A22"/>
    <mergeCell ref="A24:A25"/>
    <mergeCell ref="A5:E5"/>
    <mergeCell ref="A6:E6"/>
    <mergeCell ref="A7:E7"/>
    <mergeCell ref="A8:E8"/>
    <mergeCell ref="A9:E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C34" sqref="C34"/>
    </sheetView>
  </sheetViews>
  <sheetFormatPr defaultRowHeight="15" x14ac:dyDescent="0.25"/>
  <cols>
    <col min="1" max="1" width="43.5703125" bestFit="1" customWidth="1"/>
    <col min="2" max="2" width="20.42578125" customWidth="1"/>
    <col min="3" max="3" width="21.140625" customWidth="1"/>
    <col min="4" max="4" width="12" customWidth="1"/>
    <col min="5" max="5" width="14.28515625" customWidth="1"/>
  </cols>
  <sheetData>
    <row r="1" spans="1:5" x14ac:dyDescent="0.25">
      <c r="A1" s="7" t="s">
        <v>4</v>
      </c>
      <c r="B1" s="8"/>
    </row>
    <row r="2" spans="1:5" x14ac:dyDescent="0.25">
      <c r="A2" s="8" t="s">
        <v>6</v>
      </c>
      <c r="B2" s="8" t="s">
        <v>26</v>
      </c>
    </row>
    <row r="3" spans="1:5" x14ac:dyDescent="0.25">
      <c r="A3" s="8" t="s">
        <v>7</v>
      </c>
      <c r="B3" s="8" t="s">
        <v>8</v>
      </c>
    </row>
    <row r="5" spans="1:5" s="1" customFormat="1" x14ac:dyDescent="0.25">
      <c r="A5" s="6" t="s">
        <v>5</v>
      </c>
      <c r="B5" s="1" t="s">
        <v>37</v>
      </c>
    </row>
    <row r="6" spans="1:5" x14ac:dyDescent="0.25">
      <c r="A6" s="8" t="s">
        <v>9</v>
      </c>
      <c r="B6" s="12"/>
    </row>
    <row r="7" spans="1:5" x14ac:dyDescent="0.25">
      <c r="A7" s="8" t="s">
        <v>10</v>
      </c>
      <c r="B7" s="8" t="s">
        <v>11</v>
      </c>
    </row>
    <row r="8" spans="1:5" x14ac:dyDescent="0.25">
      <c r="A8" s="8" t="s">
        <v>13</v>
      </c>
      <c r="B8" s="8" t="s">
        <v>12</v>
      </c>
    </row>
    <row r="9" spans="1:5" x14ac:dyDescent="0.25">
      <c r="A9" s="8" t="s">
        <v>14</v>
      </c>
      <c r="B9" s="8" t="s">
        <v>15</v>
      </c>
    </row>
    <row r="11" spans="1:5" x14ac:dyDescent="0.25">
      <c r="A11" s="6" t="s">
        <v>16</v>
      </c>
    </row>
    <row r="12" spans="1:5" ht="30" x14ac:dyDescent="0.25">
      <c r="A12" s="9" t="s">
        <v>17</v>
      </c>
      <c r="B12" s="9" t="s">
        <v>18</v>
      </c>
      <c r="C12" s="9" t="s">
        <v>19</v>
      </c>
      <c r="D12" s="9" t="s">
        <v>20</v>
      </c>
      <c r="E12" s="9" t="s">
        <v>21</v>
      </c>
    </row>
    <row r="13" spans="1:5" ht="30" x14ac:dyDescent="0.25">
      <c r="A13" s="9" t="s">
        <v>22</v>
      </c>
      <c r="B13" s="8">
        <v>294</v>
      </c>
      <c r="C13" s="8">
        <v>241</v>
      </c>
      <c r="D13" s="8">
        <v>190</v>
      </c>
      <c r="E13" s="8">
        <v>157</v>
      </c>
    </row>
    <row r="14" spans="1:5" ht="45" x14ac:dyDescent="0.25">
      <c r="A14" s="9" t="s">
        <v>23</v>
      </c>
      <c r="B14" s="8">
        <v>280</v>
      </c>
      <c r="C14" s="8">
        <v>214</v>
      </c>
      <c r="D14" s="8">
        <v>162</v>
      </c>
      <c r="E14" s="8">
        <v>131</v>
      </c>
    </row>
    <row r="15" spans="1:5" ht="30" x14ac:dyDescent="0.25">
      <c r="A15" s="9" t="s">
        <v>24</v>
      </c>
      <c r="B15" s="8">
        <v>164</v>
      </c>
      <c r="C15" s="8">
        <v>137</v>
      </c>
      <c r="D15" s="8">
        <v>102</v>
      </c>
      <c r="E15" s="8">
        <v>78</v>
      </c>
    </row>
    <row r="16" spans="1:5" ht="45" x14ac:dyDescent="0.25">
      <c r="A16" s="9" t="s">
        <v>25</v>
      </c>
      <c r="B16" s="8">
        <v>88</v>
      </c>
      <c r="C16" s="8">
        <v>74</v>
      </c>
      <c r="D16" s="8">
        <v>55</v>
      </c>
      <c r="E16" s="8">
        <v>39</v>
      </c>
    </row>
    <row r="18" spans="1:6" x14ac:dyDescent="0.25">
      <c r="A18" s="10" t="s">
        <v>27</v>
      </c>
      <c r="B18" t="s">
        <v>35</v>
      </c>
    </row>
    <row r="19" spans="1:6" x14ac:dyDescent="0.25">
      <c r="A19" s="11" t="s">
        <v>28</v>
      </c>
      <c r="B19" s="8" t="s">
        <v>30</v>
      </c>
    </row>
    <row r="20" spans="1:6" x14ac:dyDescent="0.25">
      <c r="A20" s="11" t="s">
        <v>29</v>
      </c>
      <c r="B20" s="8" t="s">
        <v>31</v>
      </c>
    </row>
    <row r="22" spans="1:6" x14ac:dyDescent="0.25">
      <c r="A22" s="6" t="s">
        <v>32</v>
      </c>
      <c r="B22" t="s">
        <v>36</v>
      </c>
    </row>
    <row r="23" spans="1:6" ht="15.75" customHeight="1" x14ac:dyDescent="0.25">
      <c r="A23" s="61" t="s">
        <v>33</v>
      </c>
      <c r="B23" s="61" t="s">
        <v>81</v>
      </c>
      <c r="C23" s="61"/>
    </row>
    <row r="24" spans="1:6" s="13" customFormat="1" ht="15.75" customHeight="1" x14ac:dyDescent="0.25">
      <c r="A24" s="61"/>
      <c r="B24" s="63" t="s">
        <v>82</v>
      </c>
      <c r="C24" s="64"/>
    </row>
    <row r="25" spans="1:6" ht="15.75" customHeight="1" x14ac:dyDescent="0.25">
      <c r="A25" s="61"/>
      <c r="B25" s="61" t="s">
        <v>83</v>
      </c>
      <c r="C25" s="61"/>
    </row>
    <row r="26" spans="1:6" ht="56.25" customHeight="1" x14ac:dyDescent="0.25">
      <c r="A26" s="57" t="s">
        <v>34</v>
      </c>
      <c r="B26" s="57" t="s">
        <v>69</v>
      </c>
      <c r="C26" s="39" t="s">
        <v>74</v>
      </c>
    </row>
    <row r="27" spans="1:6" ht="8.25" hidden="1" customHeight="1" x14ac:dyDescent="0.25">
      <c r="A27" s="60"/>
      <c r="B27" s="59"/>
      <c r="C27" s="40"/>
    </row>
    <row r="28" spans="1:6" ht="15" customHeight="1" x14ac:dyDescent="0.25">
      <c r="A28" s="60"/>
      <c r="B28" s="61" t="s">
        <v>71</v>
      </c>
      <c r="C28" s="57" t="s">
        <v>74</v>
      </c>
    </row>
    <row r="29" spans="1:6" ht="40.5" customHeight="1" x14ac:dyDescent="0.25">
      <c r="A29" s="60"/>
      <c r="B29" s="62"/>
      <c r="C29" s="58"/>
      <c r="F29" s="41"/>
    </row>
    <row r="30" spans="1:6" ht="10.5" hidden="1" customHeight="1" x14ac:dyDescent="0.25">
      <c r="A30" s="60"/>
      <c r="B30" s="62"/>
      <c r="C30" s="58"/>
      <c r="F30" s="41" t="s">
        <v>70</v>
      </c>
    </row>
    <row r="31" spans="1:6" s="13" customFormat="1" ht="15" hidden="1" customHeight="1" x14ac:dyDescent="0.25">
      <c r="A31" s="60"/>
      <c r="B31" s="62"/>
      <c r="C31" s="58"/>
      <c r="F31" s="41"/>
    </row>
    <row r="32" spans="1:6" ht="15" hidden="1" customHeight="1" x14ac:dyDescent="0.25">
      <c r="A32" s="60"/>
      <c r="B32" s="62"/>
      <c r="C32" s="59"/>
      <c r="F32" s="41" t="s">
        <v>72</v>
      </c>
    </row>
    <row r="33" spans="1:6" s="13" customFormat="1" ht="129" customHeight="1" x14ac:dyDescent="0.25">
      <c r="A33" s="58"/>
      <c r="B33" s="42" t="s">
        <v>73</v>
      </c>
      <c r="C33" s="42" t="s">
        <v>84</v>
      </c>
      <c r="F33" s="41"/>
    </row>
    <row r="34" spans="1:6" s="13" customFormat="1" ht="138.75" customHeight="1" x14ac:dyDescent="0.25">
      <c r="A34" s="59"/>
      <c r="B34" s="42" t="s">
        <v>75</v>
      </c>
      <c r="C34" s="42" t="s">
        <v>85</v>
      </c>
      <c r="F34" s="41"/>
    </row>
    <row r="35" spans="1:6" ht="120" x14ac:dyDescent="0.25">
      <c r="A35" s="32" t="s">
        <v>63</v>
      </c>
      <c r="B35" s="33" t="s">
        <v>64</v>
      </c>
      <c r="C35" s="13"/>
    </row>
    <row r="36" spans="1:6" s="13" customFormat="1" x14ac:dyDescent="0.25">
      <c r="A36" s="34"/>
      <c r="B36" s="34"/>
    </row>
    <row r="37" spans="1:6" ht="15" customHeight="1" x14ac:dyDescent="0.25">
      <c r="A37" s="6" t="s">
        <v>65</v>
      </c>
      <c r="B37" t="s">
        <v>61</v>
      </c>
    </row>
  </sheetData>
  <mergeCells count="8">
    <mergeCell ref="C28:C32"/>
    <mergeCell ref="A26:A34"/>
    <mergeCell ref="A23:A25"/>
    <mergeCell ref="B23:C23"/>
    <mergeCell ref="B25:C25"/>
    <mergeCell ref="B26:B27"/>
    <mergeCell ref="B28:B32"/>
    <mergeCell ref="B24:C2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3"/>
  <sheetViews>
    <sheetView topLeftCell="B1" workbookViewId="0">
      <selection activeCell="E23" sqref="E23"/>
    </sheetView>
  </sheetViews>
  <sheetFormatPr defaultRowHeight="15" x14ac:dyDescent="0.25"/>
  <cols>
    <col min="3" max="3" width="37.42578125" bestFit="1" customWidth="1"/>
    <col min="4" max="4" width="20.85546875" bestFit="1" customWidth="1"/>
    <col min="5" max="5" width="13" bestFit="1" customWidth="1"/>
  </cols>
  <sheetData>
    <row r="1" spans="2:7" ht="15.75" thickBot="1" x14ac:dyDescent="0.3">
      <c r="B1" s="1"/>
      <c r="C1" s="1"/>
      <c r="D1" s="1"/>
      <c r="E1" s="1"/>
    </row>
    <row r="2" spans="2:7" ht="15.75" customHeight="1" thickTop="1" x14ac:dyDescent="0.25">
      <c r="B2" s="1"/>
      <c r="C2" s="48" t="s">
        <v>62</v>
      </c>
      <c r="D2" s="49"/>
      <c r="E2" s="50"/>
    </row>
    <row r="3" spans="2:7" ht="15" customHeight="1" x14ac:dyDescent="0.25">
      <c r="B3" s="1"/>
      <c r="C3" s="45" t="s">
        <v>41</v>
      </c>
      <c r="D3" s="69" t="s">
        <v>52</v>
      </c>
      <c r="E3" s="66">
        <f>24*500</f>
        <v>12000</v>
      </c>
    </row>
    <row r="4" spans="2:7" ht="0.75" customHeight="1" x14ac:dyDescent="0.25">
      <c r="B4" s="1"/>
      <c r="C4" s="46"/>
      <c r="D4" s="70"/>
      <c r="E4" s="67"/>
      <c r="G4" s="26"/>
    </row>
    <row r="5" spans="2:7" s="13" customFormat="1" x14ac:dyDescent="0.25">
      <c r="C5" s="51"/>
      <c r="D5" s="14" t="s">
        <v>53</v>
      </c>
      <c r="E5" s="67"/>
      <c r="G5" s="26"/>
    </row>
    <row r="6" spans="2:7" s="13" customFormat="1" x14ac:dyDescent="0.25">
      <c r="C6" s="51"/>
      <c r="D6" s="14" t="s">
        <v>54</v>
      </c>
      <c r="E6" s="67"/>
      <c r="F6" s="13" t="s">
        <v>86</v>
      </c>
      <c r="G6" s="26"/>
    </row>
    <row r="7" spans="2:7" s="13" customFormat="1" ht="28.5" x14ac:dyDescent="0.25">
      <c r="C7" s="52"/>
      <c r="D7" s="14" t="s">
        <v>55</v>
      </c>
      <c r="E7" s="68"/>
      <c r="G7" s="26"/>
    </row>
    <row r="8" spans="2:7" x14ac:dyDescent="0.25">
      <c r="B8" s="1"/>
      <c r="C8" s="24" t="s">
        <v>0</v>
      </c>
      <c r="D8" s="2" t="s">
        <v>48</v>
      </c>
      <c r="E8" s="27">
        <f>3*575</f>
        <v>1725</v>
      </c>
      <c r="F8" t="s">
        <v>87</v>
      </c>
    </row>
    <row r="9" spans="2:7" x14ac:dyDescent="0.25">
      <c r="B9" s="1"/>
      <c r="C9" s="54" t="s">
        <v>1</v>
      </c>
      <c r="D9" s="2" t="s">
        <v>44</v>
      </c>
      <c r="E9" s="27">
        <f>55*300*0.25</f>
        <v>4125</v>
      </c>
      <c r="F9" t="s">
        <v>88</v>
      </c>
    </row>
    <row r="10" spans="2:7" x14ac:dyDescent="0.25">
      <c r="B10" s="1"/>
      <c r="C10" s="55"/>
      <c r="D10" s="2" t="s">
        <v>45</v>
      </c>
      <c r="E10" s="27">
        <f>74*380*0.5</f>
        <v>14060</v>
      </c>
      <c r="F10" t="s">
        <v>89</v>
      </c>
    </row>
    <row r="11" spans="2:7" s="13" customFormat="1" x14ac:dyDescent="0.25">
      <c r="C11" s="56"/>
      <c r="D11" s="14" t="s">
        <v>46</v>
      </c>
      <c r="E11" s="27">
        <f>74*430</f>
        <v>31820</v>
      </c>
      <c r="F11" s="13" t="s">
        <v>90</v>
      </c>
    </row>
    <row r="12" spans="2:7" x14ac:dyDescent="0.25">
      <c r="B12" s="1"/>
      <c r="C12" s="4" t="s">
        <v>2</v>
      </c>
      <c r="D12" s="2" t="s">
        <v>47</v>
      </c>
      <c r="E12" s="27">
        <f>(50*100)+(30*200)</f>
        <v>11000</v>
      </c>
      <c r="F12" t="s">
        <v>91</v>
      </c>
    </row>
    <row r="13" spans="2:7" ht="42.75" x14ac:dyDescent="0.25">
      <c r="B13" s="1"/>
      <c r="C13" s="45" t="s">
        <v>39</v>
      </c>
      <c r="D13" s="2" t="s">
        <v>49</v>
      </c>
      <c r="E13" s="27">
        <f>3*275</f>
        <v>825</v>
      </c>
      <c r="F13" t="s">
        <v>92</v>
      </c>
      <c r="G13" s="26"/>
    </row>
    <row r="14" spans="2:7" ht="42.75" x14ac:dyDescent="0.25">
      <c r="B14" s="1"/>
      <c r="C14" s="53"/>
      <c r="D14" s="14" t="s">
        <v>50</v>
      </c>
      <c r="E14" s="27">
        <f>106*3*7</f>
        <v>2226</v>
      </c>
      <c r="F14" t="s">
        <v>93</v>
      </c>
    </row>
    <row r="15" spans="2:7" s="13" customFormat="1" ht="42.75" x14ac:dyDescent="0.25">
      <c r="C15" s="25" t="s">
        <v>42</v>
      </c>
      <c r="D15" s="28" t="s">
        <v>51</v>
      </c>
      <c r="E15" s="29" t="s">
        <v>51</v>
      </c>
    </row>
    <row r="16" spans="2:7" ht="15" customHeight="1" x14ac:dyDescent="0.25">
      <c r="B16" s="1"/>
      <c r="C16" s="45" t="s">
        <v>3</v>
      </c>
      <c r="D16" s="2" t="s">
        <v>58</v>
      </c>
      <c r="E16" s="27">
        <f>100*0.75</f>
        <v>75</v>
      </c>
      <c r="F16" t="s">
        <v>94</v>
      </c>
    </row>
    <row r="17" spans="2:6" x14ac:dyDescent="0.25">
      <c r="B17" s="1"/>
      <c r="C17" s="46"/>
      <c r="D17" s="2" t="s">
        <v>59</v>
      </c>
      <c r="E17" s="27">
        <f t="shared" ref="E17:E18" si="0">100*0.75</f>
        <v>75</v>
      </c>
      <c r="F17" t="s">
        <v>94</v>
      </c>
    </row>
    <row r="18" spans="2:6" ht="15.75" thickBot="1" x14ac:dyDescent="0.3">
      <c r="B18" s="1"/>
      <c r="C18" s="47"/>
      <c r="D18" s="5" t="s">
        <v>60</v>
      </c>
      <c r="E18" s="27">
        <f t="shared" si="0"/>
        <v>75</v>
      </c>
      <c r="F18" t="s">
        <v>94</v>
      </c>
    </row>
    <row r="19" spans="2:6" ht="15.75" thickTop="1" x14ac:dyDescent="0.25">
      <c r="B19" s="1"/>
      <c r="C19" s="3"/>
      <c r="D19" s="22" t="s">
        <v>43</v>
      </c>
      <c r="E19" s="38">
        <f>SUM(E3:E18)</f>
        <v>78006</v>
      </c>
    </row>
    <row r="20" spans="2:6" ht="14.45" x14ac:dyDescent="0.3">
      <c r="B20" s="1"/>
      <c r="C20" s="1"/>
      <c r="D20" s="1"/>
      <c r="E20" s="1"/>
    </row>
    <row r="22" spans="2:6" ht="43.5" x14ac:dyDescent="0.25">
      <c r="C22" s="65" t="s">
        <v>40</v>
      </c>
      <c r="D22" s="21" t="s">
        <v>56</v>
      </c>
      <c r="E22" s="30">
        <v>10</v>
      </c>
    </row>
    <row r="23" spans="2:6" ht="29.25" customHeight="1" x14ac:dyDescent="0.25">
      <c r="C23" s="65"/>
      <c r="D23" s="21" t="s">
        <v>57</v>
      </c>
      <c r="E23" s="30">
        <v>2000</v>
      </c>
    </row>
  </sheetData>
  <mergeCells count="8">
    <mergeCell ref="C22:C23"/>
    <mergeCell ref="C2:E2"/>
    <mergeCell ref="C13:C14"/>
    <mergeCell ref="C16:C18"/>
    <mergeCell ref="C3:C7"/>
    <mergeCell ref="C9:C11"/>
    <mergeCell ref="E3:E7"/>
    <mergeCell ref="D3:D4"/>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2</vt:i4>
      </vt:variant>
    </vt:vector>
  </HeadingPairs>
  <TitlesOfParts>
    <vt:vector size="5" baseType="lpstr">
      <vt:lpstr>feladat</vt:lpstr>
      <vt:lpstr>segítség</vt:lpstr>
      <vt:lpstr>megoldás</vt:lpstr>
      <vt:lpstr>segítség!_ftn1</vt:lpstr>
      <vt:lpstr>segítség!_ftnref1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Csigi Klaudia</dc:creator>
  <cp:lastModifiedBy>Laczó Ilona Éva</cp:lastModifiedBy>
  <cp:lastPrinted>2017-01-09T10:36:02Z</cp:lastPrinted>
  <dcterms:created xsi:type="dcterms:W3CDTF">2016-01-12T14:08:20Z</dcterms:created>
  <dcterms:modified xsi:type="dcterms:W3CDTF">2018-01-23T09:40:15Z</dcterms:modified>
</cp:coreProperties>
</file>